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I'!$A$1:$C$91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<sst xmlns="http://schemas.openxmlformats.org/spreadsheetml/2006/main" count="137" uniqueCount="100">
  <si>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</si>
  <si>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</si>
  <si>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</si>
  <si>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</si>
  <si>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</si>
  <si>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</si>
  <si>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</si>
  <si>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</si>
  <si>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</si>
  <si>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02/2015</t>
  </si>
  <si>
    <t>Data da Publicação: 20/03/2015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</si>
  <si>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</si>
  <si>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</si>
  <si>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</si>
  <si>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</si>
  <si>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</si>
  <si>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</si>
  <si>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</si>
  <si>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</si>
  <si>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</si>
  <si>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</si>
  <si>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</si>
  <si>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</si>
  <si>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</si>
  <si>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</si>
  <si>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</si>
  <si>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</si>
  <si>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</si>
  <si>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</si>
  <si>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</si>
  <si>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</si>
  <si>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</si>
  <si>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</si>
  <si>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</si>
  <si>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</si>
  <si>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</si>
  <si>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</si>
  <si>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</si>
  <si>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</si>
  <si>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</si>
  <si>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</si>
  <si>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</si>
  <si>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</si>
  <si>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</si>
  <si>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</si>
  <si>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</si>
  <si>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</si>
  <si>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</si>
  <si>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</si>
  <si>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</si>
  <si>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</si>
  <si>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</si>
  <si>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</si>
  <si>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</si>
  <si>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</si>
  <si>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</si>
  <si>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</si>
  <si>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</si>
  <si>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</si>
  <si>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</si>
  <si>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</si>
  <si>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</si>
  <si>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</si>
  <si>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</si>
  <si>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</si>
  <si>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</si>
  <si>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</si>
  <si>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</si>
  <si>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</si>
  <si>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</si>
  <si>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</si>
  <si>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</si>
  <si>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</si>
  <si>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</si>
  <si>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</si>
  <si>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</si>
  <si>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</si>
  <si>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</si>
  <si>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</si>
  <si>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</si>
  <si>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</si>
  <si>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</si>
  <si>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</si>
  <si>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</si>
  <si>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</si>
  <si>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</si>
  <si>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</si>
  <si>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</si>
  <si>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</si>
  <si>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</si>
  <si>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</si>
  <si>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</si>
  <si>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</si>
  <si>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</si>
  <si>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</si>
  <si>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LDO/2015 -  Lei nº 13.080/2015 - Lei de diretrizes para a elaboração e execução da Lei Orçamentária de 2015.</t>
  </si>
  <si>
    <t>LOA/2015 -  Projeto de Lei nº 13/2014-CN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</si>
  <si>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</si>
  <si>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</si>
  <si>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pago a título de auxílio-moradia, classificação 33.90.91.01- Sentenças Judiciais.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</si>
</sst>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6" fontId="3" fillId="0" borderId="4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4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4" fontId="0" fillId="0" borderId="0" xfId="0" applyFont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workbookViewId="0" topLeftCell="A1">
      <selection activeCell="B93" sqref="B9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60445537.56-87838.71-17902.34</f>
        <v>60339796.51</v>
      </c>
    </row>
    <row r="20" spans="1:3" s="4" customFormat="1" ht="18.75" customHeight="1">
      <c r="A20" s="11" t="s">
        <v>17</v>
      </c>
      <c r="B20" s="11" t="s">
        <v>18</v>
      </c>
      <c r="C20" s="12">
        <f>17773727.49</f>
        <v>17773727.49</v>
      </c>
    </row>
    <row r="21" spans="1:3" s="4" customFormat="1" ht="18.75" customHeight="1">
      <c r="A21" s="11" t="s">
        <v>19</v>
      </c>
      <c r="B21" s="11" t="s">
        <v>20</v>
      </c>
      <c r="C21" s="12">
        <f>10972621.77+17902.34+87838.71</f>
        <v>11078362.82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89191886.82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27479.35</v>
      </c>
    </row>
    <row r="28" spans="1:3" s="4" customFormat="1" ht="18.75" customHeight="1">
      <c r="A28" s="11" t="s">
        <v>17</v>
      </c>
      <c r="B28" s="11" t="s">
        <v>26</v>
      </c>
      <c r="C28" s="12">
        <f>3029500.35</f>
        <v>3029500.35</v>
      </c>
    </row>
    <row r="29" spans="1:3" s="4" customFormat="1" ht="18.75" customHeight="1">
      <c r="A29" s="11" t="s">
        <v>19</v>
      </c>
      <c r="B29" s="11" t="s">
        <v>27</v>
      </c>
      <c r="C29" s="12">
        <f>421875.68</f>
        <v>421875.68</v>
      </c>
    </row>
    <row r="30" spans="1:3" s="4" customFormat="1" ht="33" customHeight="1">
      <c r="A30" s="11" t="s">
        <v>21</v>
      </c>
      <c r="B30" s="11" t="s">
        <v>28</v>
      </c>
      <c r="C30" s="12">
        <f>2458487.64</f>
        <v>2458487.64</v>
      </c>
    </row>
    <row r="31" spans="1:3" s="4" customFormat="1" ht="17.25" customHeight="1">
      <c r="A31" s="11" t="s">
        <v>29</v>
      </c>
      <c r="B31" s="11" t="s">
        <v>30</v>
      </c>
      <c r="C31" s="12">
        <f>452050.58+2761+61255.6+45768.07</f>
        <v>561835.25</v>
      </c>
    </row>
    <row r="32" spans="1:3" s="4" customFormat="1" ht="17.25" customHeight="1">
      <c r="A32" s="11" t="s">
        <v>31</v>
      </c>
      <c r="B32" s="11" t="s">
        <v>32</v>
      </c>
      <c r="C32" s="12">
        <v>0</v>
      </c>
    </row>
    <row r="33" spans="1:3" s="4" customFormat="1" ht="17.25" customHeight="1">
      <c r="A33" s="11" t="s">
        <v>33</v>
      </c>
      <c r="B33" s="11" t="s">
        <v>34</v>
      </c>
      <c r="C33" s="12">
        <f>1808683.36+363207.23+2922.3+18160.02</f>
        <v>2192972.9099999997</v>
      </c>
    </row>
    <row r="34" spans="1:3" s="4" customFormat="1" ht="17.25" customHeight="1">
      <c r="A34" s="11" t="s">
        <v>35</v>
      </c>
      <c r="B34" s="11" t="s">
        <v>36</v>
      </c>
      <c r="C34" s="12">
        <f>744920.24+475834.84</f>
        <v>1220755.08</v>
      </c>
    </row>
    <row r="35" spans="1:3" s="4" customFormat="1" ht="17.25" customHeight="1">
      <c r="A35" s="11" t="s">
        <v>37</v>
      </c>
      <c r="B35" s="11" t="s">
        <v>38</v>
      </c>
      <c r="C35" s="12">
        <f>54438.82</f>
        <v>54438.82</v>
      </c>
    </row>
    <row r="36" spans="1:3" s="4" customFormat="1" ht="17.25" customHeight="1">
      <c r="A36" s="11" t="s">
        <v>39</v>
      </c>
      <c r="B36" s="11" t="s">
        <v>40</v>
      </c>
      <c r="C36" s="12">
        <f>258596.02+106.56-106.56</f>
        <v>258596.02</v>
      </c>
    </row>
    <row r="37" spans="1:3" s="4" customFormat="1" ht="17.25" customHeight="1">
      <c r="A37" s="11" t="s">
        <v>41</v>
      </c>
      <c r="B37" s="11" t="s">
        <v>42</v>
      </c>
      <c r="C37" s="12">
        <f>56842.09</f>
        <v>56842.09</v>
      </c>
    </row>
    <row r="38" spans="1:3" s="4" customFormat="1" ht="17.25" customHeight="1">
      <c r="A38" s="11" t="s">
        <v>43</v>
      </c>
      <c r="B38" s="11" t="s">
        <v>44</v>
      </c>
      <c r="C38" s="12">
        <f>233626.83</f>
        <v>233626.83</v>
      </c>
    </row>
    <row r="39" spans="1:3" s="4" customFormat="1" ht="96.75">
      <c r="A39" s="11" t="s">
        <v>45</v>
      </c>
      <c r="B39" s="11" t="s">
        <v>46</v>
      </c>
      <c r="C39" s="13">
        <f>468.91+458</f>
        <v>926.9100000000001</v>
      </c>
    </row>
    <row r="40" spans="1:3" s="4" customFormat="1" ht="17.25" customHeight="1">
      <c r="A40" s="11" t="s">
        <v>47</v>
      </c>
      <c r="B40" s="11" t="s">
        <v>48</v>
      </c>
      <c r="C40" s="12">
        <f>214498.54+19637.5</f>
        <v>234136.04</v>
      </c>
    </row>
    <row r="41" spans="1:6" s="4" customFormat="1" ht="17.25" customHeight="1">
      <c r="A41" s="11" t="s">
        <v>49</v>
      </c>
      <c r="B41" s="11" t="s">
        <v>50</v>
      </c>
      <c r="C41" s="13">
        <f>936370.56+18113.91</f>
        <v>954484.4700000001</v>
      </c>
      <c r="F41" s="14"/>
    </row>
    <row r="42" spans="1:6" s="4" customFormat="1" ht="17.25" customHeight="1">
      <c r="A42" s="15" t="s">
        <v>51</v>
      </c>
      <c r="B42" s="15" t="s">
        <v>52</v>
      </c>
      <c r="C42" s="12">
        <f>6931.2</f>
        <v>6931.2</v>
      </c>
      <c r="F42" s="14"/>
    </row>
    <row r="43" spans="1:6" s="4" customFormat="1" ht="32.25" customHeight="1">
      <c r="A43" s="11" t="s">
        <v>53</v>
      </c>
      <c r="B43" s="11" t="s">
        <v>54</v>
      </c>
      <c r="C43" s="12">
        <f>1881564.99-214498.54-936370.56+22592.4</f>
        <v>753288.2899999999</v>
      </c>
      <c r="F43" s="14"/>
    </row>
    <row r="44" spans="1:3" s="4" customFormat="1" ht="17.25" customHeight="1">
      <c r="A44" s="11" t="s">
        <v>55</v>
      </c>
      <c r="B44" s="11" t="s">
        <v>56</v>
      </c>
      <c r="C44" s="13">
        <f>1540</f>
        <v>1540</v>
      </c>
    </row>
    <row r="45" spans="1:3" s="4" customFormat="1" ht="17.25" customHeight="1">
      <c r="A45" s="11" t="s">
        <v>57</v>
      </c>
      <c r="B45" s="11" t="s">
        <v>58</v>
      </c>
      <c r="C45" s="12">
        <f>30142.1</f>
        <v>30142.1</v>
      </c>
    </row>
    <row r="46" spans="1:6" s="4" customFormat="1" ht="30">
      <c r="A46" s="11" t="s">
        <v>59</v>
      </c>
      <c r="B46" s="11" t="s">
        <v>60</v>
      </c>
      <c r="C46" s="13">
        <f>19683</f>
        <v>19683</v>
      </c>
      <c r="F46" s="14"/>
    </row>
    <row r="47" spans="1:6" s="4" customFormat="1" ht="17.25" customHeight="1">
      <c r="A47" s="11" t="s">
        <v>61</v>
      </c>
      <c r="B47" s="11" t="s">
        <v>62</v>
      </c>
      <c r="C47" s="12">
        <v>0</v>
      </c>
      <c r="F47" s="14"/>
    </row>
    <row r="48" spans="1:3" s="4" customFormat="1" ht="17.25" customHeight="1">
      <c r="A48" s="11" t="s">
        <v>63</v>
      </c>
      <c r="B48" s="11" t="s">
        <v>64</v>
      </c>
      <c r="C48" s="12">
        <f>37264.3</f>
        <v>37264.3</v>
      </c>
    </row>
    <row r="49" spans="1:3" s="4" customFormat="1" ht="17.25" customHeight="1">
      <c r="A49" s="11" t="s">
        <v>65</v>
      </c>
      <c r="B49" s="11" t="s">
        <v>66</v>
      </c>
      <c r="C49" s="12">
        <f>33600</f>
        <v>33600</v>
      </c>
    </row>
    <row r="50" spans="1:6" s="4" customFormat="1" ht="31.5" customHeight="1">
      <c r="A50" s="11" t="s">
        <v>67</v>
      </c>
      <c r="B50" s="11" t="s">
        <v>68</v>
      </c>
      <c r="C50" s="12">
        <f>206855.49-37264.3-33600-30142.1-19683+3769</f>
        <v>89935.09</v>
      </c>
      <c r="E50" s="14"/>
      <c r="F50" s="14"/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2365.28+10124.06+230183.34+17921.95+135+1837.12+38447+9483.69+59827.86+9304.85+132383.41+46161.9+11789.08+10341.45+1058.29+103.52+82.88+1606.94+4058.34+21195+163904.22+37679.2+15030.88+51987.1+27366.59+1689.44+10907.3+14562.89+106.56</f>
        <v>931645.1399999998</v>
      </c>
    </row>
    <row r="53" spans="1:6" s="4" customFormat="1" ht="15" customHeight="1">
      <c r="A53" s="11"/>
      <c r="B53" s="11" t="s">
        <v>23</v>
      </c>
      <c r="C53" s="12">
        <f>SUM(C27:C52)</f>
        <v>13609986.559999999</v>
      </c>
      <c r="D53" s="14"/>
      <c r="E53" s="14"/>
      <c r="F53" s="14"/>
    </row>
    <row r="54" spans="1:6" s="4" customFormat="1" ht="15">
      <c r="A54" s="5"/>
      <c r="B54" s="14"/>
      <c r="C54" s="14"/>
      <c r="F54" s="14"/>
    </row>
    <row r="55" spans="1:6" s="4" customFormat="1" ht="18" customHeight="1">
      <c r="A55" s="5" t="s">
        <v>73</v>
      </c>
      <c r="C55" s="1"/>
      <c r="F55" s="14"/>
    </row>
    <row r="56" spans="1:6" s="4" customFormat="1" ht="18.75" customHeight="1">
      <c r="A56" s="9" t="s">
        <v>12</v>
      </c>
      <c r="B56" s="9" t="s">
        <v>13</v>
      </c>
      <c r="C56" s="10" t="s">
        <v>14</v>
      </c>
      <c r="F56" s="14"/>
    </row>
    <row r="57" spans="1:3" s="4" customFormat="1" ht="17.25" customHeight="1">
      <c r="A57" s="11" t="s">
        <v>15</v>
      </c>
      <c r="B57" s="11" t="s">
        <v>74</v>
      </c>
      <c r="C57" s="12">
        <v>0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7.25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f>37269.76</f>
        <v>37269.76</v>
      </c>
    </row>
    <row r="62" spans="1:6" s="4" customFormat="1" ht="16.5" customHeight="1">
      <c r="A62" s="11"/>
      <c r="B62" s="11" t="s">
        <v>23</v>
      </c>
      <c r="C62" s="12">
        <f>SUM(C57:C61)</f>
        <v>37269.76</v>
      </c>
      <c r="D62" s="14"/>
      <c r="E62" s="14"/>
      <c r="F62" s="14"/>
    </row>
    <row r="63" spans="1:6" s="4" customFormat="1" ht="21" customHeight="1">
      <c r="A63" s="5"/>
      <c r="C63" s="1"/>
      <c r="E63" s="14"/>
      <c r="F63" s="14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6" t="s">
        <v>82</v>
      </c>
      <c r="B70" s="16"/>
      <c r="C70" s="16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40546210.06+18102466.37+31481150.79+122043.1+75467.56</f>
        <v>90327337.88</v>
      </c>
    </row>
    <row r="73" spans="1:3" s="4" customFormat="1" ht="17.25" customHeight="1">
      <c r="A73" s="11" t="s">
        <v>17</v>
      </c>
      <c r="B73" s="11" t="s">
        <v>85</v>
      </c>
      <c r="C73" s="12">
        <f>5960000+40000+2389525.33+8046708</f>
        <v>16436233.33</v>
      </c>
    </row>
    <row r="74" spans="1:3" s="4" customFormat="1" ht="17.25" customHeight="1">
      <c r="A74" s="11" t="s">
        <v>19</v>
      </c>
      <c r="B74" s="11" t="s">
        <v>86</v>
      </c>
      <c r="C74" s="13">
        <f>508333.25</f>
        <v>508333.25</v>
      </c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4"/>
    </row>
    <row r="76" spans="1:4" s="4" customFormat="1" ht="17.25" customHeight="1">
      <c r="A76" s="11"/>
      <c r="B76" s="11" t="s">
        <v>23</v>
      </c>
      <c r="C76" s="12">
        <f>SUM(C72:C75)</f>
        <v>107271904.46</v>
      </c>
      <c r="D76" s="14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7">
        <v>0</v>
      </c>
    </row>
    <row r="81" spans="1:4" s="4" customFormat="1" ht="16.5" customHeight="1">
      <c r="A81" s="11" t="s">
        <v>17</v>
      </c>
      <c r="B81" s="11" t="s">
        <v>91</v>
      </c>
      <c r="C81" s="17">
        <f>3995779.75+1163.84</f>
        <v>3996943.59</v>
      </c>
      <c r="D81" s="14"/>
    </row>
    <row r="82" spans="1:3" s="4" customFormat="1" ht="16.5" customHeight="1">
      <c r="A82" s="11" t="s">
        <v>19</v>
      </c>
      <c r="B82" s="11" t="s">
        <v>92</v>
      </c>
      <c r="C82" s="17">
        <f>10488+195.94</f>
        <v>10683.94</v>
      </c>
    </row>
    <row r="83" spans="1:3" s="4" customFormat="1" ht="16.5" customHeight="1">
      <c r="A83" s="11" t="s">
        <v>21</v>
      </c>
      <c r="B83" s="11" t="s">
        <v>93</v>
      </c>
      <c r="C83" s="17">
        <f>46941.49+414.09+2516.5+7186.7+109526.64+9089.01+10945.65+5283.68</f>
        <v>191903.75999999998</v>
      </c>
    </row>
    <row r="84" spans="1:3" s="4" customFormat="1" ht="16.5" customHeight="1">
      <c r="A84" s="11"/>
      <c r="B84" s="11" t="s">
        <v>23</v>
      </c>
      <c r="C84" s="17">
        <f>SUM(C80:C83)</f>
        <v>4199531.29</v>
      </c>
    </row>
    <row r="85" ht="12.75">
      <c r="A85" s="2" t="s">
        <v>94</v>
      </c>
    </row>
    <row r="86" ht="12.75">
      <c r="A86" t="s">
        <v>95</v>
      </c>
    </row>
    <row r="87" spans="1:3" ht="26.25" customHeight="1">
      <c r="A87" s="18" t="s">
        <v>96</v>
      </c>
      <c r="B87" s="18"/>
      <c r="C87" s="18"/>
    </row>
    <row r="88" ht="14.25">
      <c r="A88" s="19"/>
    </row>
    <row r="89" spans="1:3" ht="12" customHeight="1">
      <c r="A89" s="20" t="s">
        <v>97</v>
      </c>
      <c r="B89" s="20"/>
      <c r="C89" s="20"/>
    </row>
    <row r="90" spans="1:3" s="22" customFormat="1" ht="24.75" customHeight="1">
      <c r="A90" s="21" t="s">
        <v>98</v>
      </c>
      <c r="B90" s="21"/>
      <c r="C90" s="21"/>
    </row>
    <row r="91" spans="1:3" ht="26.25" customHeight="1">
      <c r="A91" s="23" t="s">
        <v>99</v>
      </c>
      <c r="B91" s="23"/>
      <c r="C91" s="23"/>
    </row>
  </sheetData>
  <sheetProtection selectLockedCells="1" selectUnlockedCells="1"/>
  <mergeCells count="5">
    <mergeCell ref="A70:C70"/>
    <mergeCell ref="A87:C87"/>
    <mergeCell ref="A89:C89"/>
    <mergeCell ref="A90:C90"/>
    <mergeCell ref="A91:C91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2015-03-19T14:48:44Z</cp:lastPrinted>
  <dcterms:created xsi:type="dcterms:W3CDTF">2015-02-06T20:26:38Z</dcterms:created>
  <dcterms:modified xsi:type="dcterms:W3CDTF">2015-03-19T14:50:03Z</dcterms:modified>
  <cp:category/>
  <cp:version/>
  <cp:contentType/>
  <cp:contentStatus/>
  <cp:revision>1</cp:revision>
</cp:coreProperties>
</file>